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5516" windowWidth="19220" windowHeight="11560" tabRatio="542" activeTab="0"/>
  </bookViews>
  <sheets>
    <sheet name="Stats" sheetId="1" r:id="rId1"/>
    <sheet name="Visitors (Chart)" sheetId="2" r:id="rId2"/>
    <sheet name="Delta (Chart)" sheetId="3" r:id="rId3"/>
    <sheet name="Posts (Chart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<sst xmlns="http://schemas.openxmlformats.org/spreadsheetml/2006/main" count="30" uniqueCount="28">
  <si>
    <t>Month</t>
  </si>
  <si>
    <t>Reloads</t>
  </si>
  <si>
    <t>Delta Gross</t>
  </si>
  <si>
    <t>Delta Reloads</t>
  </si>
  <si>
    <t>Gross</t>
  </si>
  <si>
    <t>Unique</t>
  </si>
  <si>
    <t>Delta Unique</t>
  </si>
  <si>
    <t>Links</t>
  </si>
  <si>
    <t>Links/Day</t>
  </si>
  <si>
    <t>Delta</t>
  </si>
  <si>
    <t>Visitors</t>
  </si>
  <si>
    <t>(x100)</t>
  </si>
  <si>
    <t>Visitors Delta</t>
  </si>
  <si>
    <t>Links Posted</t>
  </si>
  <si>
    <t>Visitors Unique</t>
  </si>
  <si>
    <t>Visitors Gross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</si>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</sst>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\+0.00%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24"/>
      <name val="Verdana"/>
      <family val="0"/>
    </font>
    <font>
      <b/>
      <sz val="14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7" fontId="1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10" fontId="0" fillId="0" borderId="1" xfId="0" applyNumberFormat="1" applyBorder="1" applyAlignment="1">
      <alignment/>
    </xf>
    <xf numFmtId="0" fontId="1" fillId="3" borderId="1" xfId="0" applyFont="1" applyFill="1" applyBorder="1" applyAlignment="1">
      <alignment/>
    </xf>
    <xf numFmtId="10" fontId="0" fillId="4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3" fontId="0" fillId="0" borderId="1" xfId="0" applyNumberFormat="1" applyBorder="1" applyAlignment="1">
      <alignment/>
    </xf>
    <xf numFmtId="17" fontId="1" fillId="3" borderId="1" xfId="0" applyNumberFormat="1" applyFont="1" applyFill="1" applyBorder="1" applyAlignment="1">
      <alignment/>
    </xf>
    <xf numFmtId="17" fontId="1" fillId="2" borderId="3" xfId="0" applyNumberFormat="1" applyFont="1" applyFill="1" applyBorder="1" applyAlignment="1">
      <alignment/>
    </xf>
    <xf numFmtId="17" fontId="1" fillId="3" borderId="3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10" fontId="0" fillId="4" borderId="3" xfId="0" applyNumberFormat="1" applyFill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9" fontId="0" fillId="0" borderId="3" xfId="21" applyBorder="1" applyAlignment="1">
      <alignment/>
    </xf>
    <xf numFmtId="0" fontId="1" fillId="2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0" fontId="0" fillId="4" borderId="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Stats!$C$2</c:f>
              <c:strCache>
                <c:ptCount val="1"/>
                <c:pt idx="0">
                  <c:v>Unique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Stats!$A$3:$A$25</c:f>
              <c:strCache>
                <c:ptCount val="23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</c:strCache>
            </c:strRef>
          </c:cat>
          <c:val>
            <c:numRef>
              <c:f>Stats!$C$3:$C$25</c:f>
              <c:numCache>
                <c:ptCount val="23"/>
                <c:pt idx="0">
                  <c:v>2774</c:v>
                </c:pt>
                <c:pt idx="1">
                  <c:v>4364</c:v>
                </c:pt>
                <c:pt idx="2">
                  <c:v>4507</c:v>
                </c:pt>
                <c:pt idx="3">
                  <c:v>3372</c:v>
                </c:pt>
                <c:pt idx="4">
                  <c:v>6056</c:v>
                </c:pt>
                <c:pt idx="5">
                  <c:v>6791</c:v>
                </c:pt>
                <c:pt idx="6">
                  <c:v>7316</c:v>
                </c:pt>
                <c:pt idx="7">
                  <c:v>7482</c:v>
                </c:pt>
                <c:pt idx="8">
                  <c:v>8933</c:v>
                </c:pt>
                <c:pt idx="9">
                  <c:v>8441</c:v>
                </c:pt>
                <c:pt idx="10">
                  <c:v>8140</c:v>
                </c:pt>
                <c:pt idx="11">
                  <c:v>24789</c:v>
                </c:pt>
                <c:pt idx="12">
                  <c:v>10849</c:v>
                </c:pt>
                <c:pt idx="13">
                  <c:v>13620</c:v>
                </c:pt>
                <c:pt idx="14">
                  <c:v>21168</c:v>
                </c:pt>
                <c:pt idx="15">
                  <c:v>27083</c:v>
                </c:pt>
                <c:pt idx="16">
                  <c:v>24484</c:v>
                </c:pt>
                <c:pt idx="17">
                  <c:v>26629</c:v>
                </c:pt>
                <c:pt idx="18">
                  <c:v>35336</c:v>
                </c:pt>
                <c:pt idx="19">
                  <c:v>35384</c:v>
                </c:pt>
                <c:pt idx="20">
                  <c:v>49019</c:v>
                </c:pt>
                <c:pt idx="21">
                  <c:v>43926</c:v>
                </c:pt>
                <c:pt idx="22">
                  <c:v>65791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Stats!$D$2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Stats!$A$3:$A$25</c:f>
              <c:strCache>
                <c:ptCount val="23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</c:strCache>
            </c:strRef>
          </c:cat>
          <c:val>
            <c:numRef>
              <c:f>Stats!$D$3:$D$25</c:f>
              <c:numCache>
                <c:ptCount val="23"/>
                <c:pt idx="0">
                  <c:v>6334</c:v>
                </c:pt>
                <c:pt idx="1">
                  <c:v>7618</c:v>
                </c:pt>
                <c:pt idx="2">
                  <c:v>7575</c:v>
                </c:pt>
                <c:pt idx="3">
                  <c:v>5705</c:v>
                </c:pt>
                <c:pt idx="4">
                  <c:v>9316</c:v>
                </c:pt>
                <c:pt idx="5">
                  <c:v>9319</c:v>
                </c:pt>
                <c:pt idx="6">
                  <c:v>10102</c:v>
                </c:pt>
                <c:pt idx="7">
                  <c:v>11133</c:v>
                </c:pt>
                <c:pt idx="8">
                  <c:v>12126</c:v>
                </c:pt>
                <c:pt idx="9">
                  <c:v>12212</c:v>
                </c:pt>
                <c:pt idx="10">
                  <c:v>11421</c:v>
                </c:pt>
                <c:pt idx="11">
                  <c:v>33011</c:v>
                </c:pt>
                <c:pt idx="12">
                  <c:v>13877</c:v>
                </c:pt>
                <c:pt idx="13">
                  <c:v>17521</c:v>
                </c:pt>
                <c:pt idx="14">
                  <c:v>25562</c:v>
                </c:pt>
                <c:pt idx="15">
                  <c:v>35765</c:v>
                </c:pt>
                <c:pt idx="16">
                  <c:v>33408</c:v>
                </c:pt>
                <c:pt idx="17">
                  <c:v>33661</c:v>
                </c:pt>
                <c:pt idx="18">
                  <c:v>45754</c:v>
                </c:pt>
                <c:pt idx="19">
                  <c:v>44570</c:v>
                </c:pt>
                <c:pt idx="20">
                  <c:v>63156</c:v>
                </c:pt>
                <c:pt idx="21">
                  <c:v>54270</c:v>
                </c:pt>
                <c:pt idx="22">
                  <c:v>75830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Stats!$E$2</c:f>
              <c:strCache>
                <c:ptCount val="1"/>
                <c:pt idx="0">
                  <c:v>Reloads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Stats!$A$3:$A$25</c:f>
              <c:strCache>
                <c:ptCount val="23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</c:strCache>
            </c:strRef>
          </c:cat>
          <c:val>
            <c:numRef>
              <c:f>Stats!$E$3:$E$25</c:f>
              <c:numCache>
                <c:ptCount val="23"/>
                <c:pt idx="0">
                  <c:v>3560</c:v>
                </c:pt>
                <c:pt idx="1">
                  <c:v>3254</c:v>
                </c:pt>
                <c:pt idx="2">
                  <c:v>3068</c:v>
                </c:pt>
                <c:pt idx="3">
                  <c:v>2333</c:v>
                </c:pt>
                <c:pt idx="4">
                  <c:v>3260</c:v>
                </c:pt>
                <c:pt idx="5">
                  <c:v>2528</c:v>
                </c:pt>
                <c:pt idx="6">
                  <c:v>2786</c:v>
                </c:pt>
                <c:pt idx="7">
                  <c:v>3651</c:v>
                </c:pt>
                <c:pt idx="8">
                  <c:v>3193</c:v>
                </c:pt>
                <c:pt idx="9">
                  <c:v>3771</c:v>
                </c:pt>
                <c:pt idx="10">
                  <c:v>3281</c:v>
                </c:pt>
                <c:pt idx="11">
                  <c:v>8222</c:v>
                </c:pt>
                <c:pt idx="12">
                  <c:v>3028</c:v>
                </c:pt>
                <c:pt idx="13">
                  <c:v>3901</c:v>
                </c:pt>
                <c:pt idx="14">
                  <c:v>4394</c:v>
                </c:pt>
                <c:pt idx="15">
                  <c:v>8682</c:v>
                </c:pt>
                <c:pt idx="16">
                  <c:v>8924</c:v>
                </c:pt>
                <c:pt idx="17">
                  <c:v>7032</c:v>
                </c:pt>
                <c:pt idx="18">
                  <c:v>10418</c:v>
                </c:pt>
                <c:pt idx="19">
                  <c:v>9186</c:v>
                </c:pt>
                <c:pt idx="20">
                  <c:v>14137</c:v>
                </c:pt>
                <c:pt idx="21">
                  <c:v>10344</c:v>
                </c:pt>
                <c:pt idx="22">
                  <c:v>10039</c:v>
                </c:pt>
              </c:numCache>
            </c:numRef>
          </c:val>
          <c:smooth val="0"/>
        </c:ser>
        <c:ser>
          <c:idx val="3"/>
          <c:order val="3"/>
          <c:tx>
            <c:v>Posts times 100</c:v>
          </c:tx>
          <c:spPr>
            <a:ln w="381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Stats!$N$3:$N$25</c:f>
              <c:numCache>
                <c:ptCount val="23"/>
                <c:pt idx="0">
                  <c:v>600</c:v>
                </c:pt>
                <c:pt idx="1">
                  <c:v>3800</c:v>
                </c:pt>
                <c:pt idx="2">
                  <c:v>2100</c:v>
                </c:pt>
                <c:pt idx="3">
                  <c:v>300</c:v>
                </c:pt>
                <c:pt idx="4">
                  <c:v>3200</c:v>
                </c:pt>
                <c:pt idx="5">
                  <c:v>2400</c:v>
                </c:pt>
                <c:pt idx="6">
                  <c:v>2400</c:v>
                </c:pt>
                <c:pt idx="7">
                  <c:v>3600</c:v>
                </c:pt>
                <c:pt idx="8">
                  <c:v>5100</c:v>
                </c:pt>
                <c:pt idx="9">
                  <c:v>3500</c:v>
                </c:pt>
                <c:pt idx="10">
                  <c:v>2900</c:v>
                </c:pt>
                <c:pt idx="11">
                  <c:v>8100</c:v>
                </c:pt>
                <c:pt idx="12">
                  <c:v>7200</c:v>
                </c:pt>
                <c:pt idx="13">
                  <c:v>10300</c:v>
                </c:pt>
                <c:pt idx="14">
                  <c:v>22500</c:v>
                </c:pt>
                <c:pt idx="15">
                  <c:v>28200</c:v>
                </c:pt>
                <c:pt idx="16">
                  <c:v>19800</c:v>
                </c:pt>
                <c:pt idx="17">
                  <c:v>20900</c:v>
                </c:pt>
                <c:pt idx="18">
                  <c:v>28400</c:v>
                </c:pt>
                <c:pt idx="19">
                  <c:v>27700</c:v>
                </c:pt>
                <c:pt idx="20">
                  <c:v>34900</c:v>
                </c:pt>
                <c:pt idx="21">
                  <c:v>27700</c:v>
                </c:pt>
                <c:pt idx="22">
                  <c:v>35900</c:v>
                </c:pt>
              </c:numCache>
            </c:numRef>
          </c:val>
          <c:smooth val="1"/>
        </c:ser>
        <c:axId val="19683057"/>
        <c:axId val="42929786"/>
      </c:lineChart>
      <c:dateAx>
        <c:axId val="1968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29786"/>
        <c:crosses val="autoZero"/>
        <c:auto val="0"/>
        <c:noMultiLvlLbl val="0"/>
      </c:dateAx>
      <c:valAx>
        <c:axId val="42929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3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Stats!$G$2</c:f>
              <c:strCache>
                <c:ptCount val="1"/>
                <c:pt idx="0">
                  <c:v>Delta Unique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Stats!$A$3:$A$25</c:f>
              <c:strCache>
                <c:ptCount val="23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</c:strCache>
            </c:strRef>
          </c:cat>
          <c:val>
            <c:numRef>
              <c:f>Stats!$G$3:$G$25</c:f>
              <c:numCache>
                <c:ptCount val="23"/>
                <c:pt idx="0">
                  <c:v>0</c:v>
                </c:pt>
                <c:pt idx="1">
                  <c:v>0.3643446379468378</c:v>
                </c:pt>
                <c:pt idx="2">
                  <c:v>0.03172842245396046</c:v>
                </c:pt>
                <c:pt idx="3">
                  <c:v>-0.3365954922894425</c:v>
                </c:pt>
                <c:pt idx="4">
                  <c:v>0.4431968295904888</c:v>
                </c:pt>
                <c:pt idx="5">
                  <c:v>0.10823148284494188</c:v>
                </c:pt>
                <c:pt idx="6">
                  <c:v>0.07176052487698192</c:v>
                </c:pt>
                <c:pt idx="7">
                  <c:v>0.022186581128040617</c:v>
                </c:pt>
                <c:pt idx="8">
                  <c:v>0.16243143400873172</c:v>
                </c:pt>
                <c:pt idx="9">
                  <c:v>-0.0582869328278639</c:v>
                </c:pt>
                <c:pt idx="10">
                  <c:v>-0.03697788697788695</c:v>
                </c:pt>
                <c:pt idx="11">
                  <c:v>0.6716285449191173</c:v>
                </c:pt>
                <c:pt idx="12">
                  <c:v>-1.2849110517098352</c:v>
                </c:pt>
                <c:pt idx="13">
                  <c:v>0.20345080763582968</c:v>
                </c:pt>
                <c:pt idx="14">
                  <c:v>0.35657596371882083</c:v>
                </c:pt>
                <c:pt idx="15">
                  <c:v>0.2184026880330835</c:v>
                </c:pt>
                <c:pt idx="16">
                  <c:v>-0.1061509557261886</c:v>
                </c:pt>
                <c:pt idx="17">
                  <c:v>0.0805512786811371</c:v>
                </c:pt>
                <c:pt idx="18">
                  <c:v>0.24640593162780167</c:v>
                </c:pt>
                <c:pt idx="19">
                  <c:v>0.0013565453312232023</c:v>
                </c:pt>
                <c:pt idx="20">
                  <c:v>0.2781574491523695</c:v>
                </c:pt>
                <c:pt idx="21">
                  <c:v>-0.1159449984064107</c:v>
                </c:pt>
                <c:pt idx="22">
                  <c:v>0.33234028970527885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Stats!$H$2</c:f>
              <c:strCache>
                <c:ptCount val="1"/>
                <c:pt idx="0">
                  <c:v>Delta 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Stats!$A$3:$A$25</c:f>
              <c:strCache>
                <c:ptCount val="23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</c:strCache>
            </c:strRef>
          </c:cat>
          <c:val>
            <c:numRef>
              <c:f>Stats!$H$3:$H$25</c:f>
              <c:numCache>
                <c:ptCount val="23"/>
                <c:pt idx="0">
                  <c:v>0</c:v>
                </c:pt>
                <c:pt idx="1">
                  <c:v>0.16854817537411393</c:v>
                </c:pt>
                <c:pt idx="2">
                  <c:v>-0.005676567656765608</c:v>
                </c:pt>
                <c:pt idx="3">
                  <c:v>-0.3277826468010516</c:v>
                </c:pt>
                <c:pt idx="4">
                  <c:v>0.3876127093173035</c:v>
                </c:pt>
                <c:pt idx="5">
                  <c:v>0.00032192295310651264</c:v>
                </c:pt>
                <c:pt idx="6">
                  <c:v>0.07750940407840035</c:v>
                </c:pt>
                <c:pt idx="7">
                  <c:v>0.09260756310069163</c:v>
                </c:pt>
                <c:pt idx="8">
                  <c:v>0.08189015338941119</c:v>
                </c:pt>
                <c:pt idx="9">
                  <c:v>0.007042253521126751</c:v>
                </c:pt>
                <c:pt idx="10">
                  <c:v>-0.06925838367918735</c:v>
                </c:pt>
                <c:pt idx="11">
                  <c:v>0.654024416103723</c:v>
                </c:pt>
                <c:pt idx="12">
                  <c:v>-1.3788282770051166</c:v>
                </c:pt>
                <c:pt idx="13">
                  <c:v>0.20797899663261232</c:v>
                </c:pt>
                <c:pt idx="14">
                  <c:v>0.3145685001173617</c:v>
                </c:pt>
                <c:pt idx="15">
                  <c:v>0.2852789039563819</c:v>
                </c:pt>
                <c:pt idx="16">
                  <c:v>-0.0705519636015326</c:v>
                </c:pt>
                <c:pt idx="17">
                  <c:v>0.007516116574076803</c:v>
                </c:pt>
                <c:pt idx="18">
                  <c:v>0.26430476023954186</c:v>
                </c:pt>
                <c:pt idx="19">
                  <c:v>-0.02656495400493597</c:v>
                </c:pt>
                <c:pt idx="20">
                  <c:v>0.2942871619481918</c:v>
                </c:pt>
                <c:pt idx="21">
                  <c:v>-0.1637368711995577</c:v>
                </c:pt>
                <c:pt idx="22">
                  <c:v>0.2843201898984571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Stats!$I$2</c:f>
              <c:strCache>
                <c:ptCount val="1"/>
                <c:pt idx="0">
                  <c:v>Delta Reloads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Stats!$A$3:$A$25</c:f>
              <c:strCache>
                <c:ptCount val="23"/>
                <c:pt idx="0">
                  <c:v>35095</c:v>
                </c:pt>
                <c:pt idx="1">
                  <c:v>35124</c:v>
                </c:pt>
                <c:pt idx="2">
                  <c:v>35155</c:v>
                </c:pt>
                <c:pt idx="3">
                  <c:v>35185</c:v>
                </c:pt>
                <c:pt idx="4">
                  <c:v>35216</c:v>
                </c:pt>
                <c:pt idx="5">
                  <c:v>35246</c:v>
                </c:pt>
                <c:pt idx="6">
                  <c:v>35277</c:v>
                </c:pt>
                <c:pt idx="7">
                  <c:v>35308</c:v>
                </c:pt>
                <c:pt idx="8">
                  <c:v>35338</c:v>
                </c:pt>
                <c:pt idx="9">
                  <c:v>35369</c:v>
                </c:pt>
                <c:pt idx="10">
                  <c:v>35399</c:v>
                </c:pt>
                <c:pt idx="11">
                  <c:v>35430</c:v>
                </c:pt>
                <c:pt idx="12">
                  <c:v>35461</c:v>
                </c:pt>
                <c:pt idx="13">
                  <c:v>35489</c:v>
                </c:pt>
                <c:pt idx="14">
                  <c:v>35520</c:v>
                </c:pt>
                <c:pt idx="15">
                  <c:v>35550</c:v>
                </c:pt>
                <c:pt idx="16">
                  <c:v>35581</c:v>
                </c:pt>
                <c:pt idx="17">
                  <c:v>35611</c:v>
                </c:pt>
                <c:pt idx="18">
                  <c:v>35642</c:v>
                </c:pt>
                <c:pt idx="19">
                  <c:v>35673</c:v>
                </c:pt>
                <c:pt idx="20">
                  <c:v>35703</c:v>
                </c:pt>
                <c:pt idx="21">
                  <c:v>35734</c:v>
                </c:pt>
                <c:pt idx="22">
                  <c:v>35764</c:v>
                </c:pt>
              </c:strCache>
            </c:strRef>
          </c:cat>
          <c:val>
            <c:numRef>
              <c:f>Stats!$I$3:$I$25</c:f>
              <c:numCache>
                <c:ptCount val="23"/>
                <c:pt idx="0">
                  <c:v>0</c:v>
                </c:pt>
                <c:pt idx="1">
                  <c:v>-0.09403810694529802</c:v>
                </c:pt>
                <c:pt idx="2">
                  <c:v>-0.06062581486310292</c:v>
                </c:pt>
                <c:pt idx="3">
                  <c:v>-0.31504500642948985</c:v>
                </c:pt>
                <c:pt idx="4">
                  <c:v>0.2843558282208589</c:v>
                </c:pt>
                <c:pt idx="5">
                  <c:v>-0.28955696202531644</c:v>
                </c:pt>
                <c:pt idx="6">
                  <c:v>0.09260588657573587</c:v>
                </c:pt>
                <c:pt idx="7">
                  <c:v>0.23692139139961654</c:v>
                </c:pt>
                <c:pt idx="8">
                  <c:v>-0.1434387723144379</c:v>
                </c:pt>
                <c:pt idx="9">
                  <c:v>0.1532749933704588</c:v>
                </c:pt>
                <c:pt idx="10">
                  <c:v>-0.14934471197805554</c:v>
                </c:pt>
                <c:pt idx="11">
                  <c:v>0.6009486742884943</c:v>
                </c:pt>
                <c:pt idx="12">
                  <c:v>-1.7153236459709378</c:v>
                </c:pt>
                <c:pt idx="13">
                  <c:v>0.22378877210971548</c:v>
                </c:pt>
                <c:pt idx="14">
                  <c:v>0.11219845243513882</c:v>
                </c:pt>
                <c:pt idx="15">
                  <c:v>0.4938954158028104</c:v>
                </c:pt>
                <c:pt idx="16">
                  <c:v>0.027117884356790634</c:v>
                </c:pt>
                <c:pt idx="17">
                  <c:v>-0.2690557451649602</c:v>
                </c:pt>
                <c:pt idx="18">
                  <c:v>0.3250143981570359</c:v>
                </c:pt>
                <c:pt idx="19">
                  <c:v>-0.13411713477030274</c:v>
                </c:pt>
                <c:pt idx="20">
                  <c:v>0.35021574591497484</c:v>
                </c:pt>
                <c:pt idx="21">
                  <c:v>-0.3666860015467903</c:v>
                </c:pt>
                <c:pt idx="22">
                  <c:v>-0.030381512102799046</c:v>
                </c:pt>
              </c:numCache>
            </c:numRef>
          </c:val>
          <c:smooth val="0"/>
        </c:ser>
        <c:ser>
          <c:idx val="3"/>
          <c:order val="3"/>
          <c:tx>
            <c:v>Posts</c:v>
          </c:tx>
          <c:spPr>
            <a:ln w="381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Stats!$M$3:$M$25</c:f>
              <c:numCache>
                <c:ptCount val="23"/>
                <c:pt idx="0">
                  <c:v>0</c:v>
                </c:pt>
                <c:pt idx="1">
                  <c:v>5.333333333333333</c:v>
                </c:pt>
                <c:pt idx="2">
                  <c:v>-0.4473684210526315</c:v>
                </c:pt>
                <c:pt idx="3">
                  <c:v>-0.8571428571428572</c:v>
                </c:pt>
                <c:pt idx="4">
                  <c:v>9.666666666666666</c:v>
                </c:pt>
                <c:pt idx="5">
                  <c:v>-0.25</c:v>
                </c:pt>
                <c:pt idx="6">
                  <c:v>0</c:v>
                </c:pt>
                <c:pt idx="7">
                  <c:v>0.5</c:v>
                </c:pt>
                <c:pt idx="8">
                  <c:v>0.41666666666666674</c:v>
                </c:pt>
                <c:pt idx="9">
                  <c:v>-0.3137254901960784</c:v>
                </c:pt>
                <c:pt idx="10">
                  <c:v>-0.17142857142857137</c:v>
                </c:pt>
                <c:pt idx="11">
                  <c:v>1.793103448275862</c:v>
                </c:pt>
                <c:pt idx="12">
                  <c:v>-0.11111111111111116</c:v>
                </c:pt>
                <c:pt idx="13">
                  <c:v>0.4305555555555556</c:v>
                </c:pt>
                <c:pt idx="14">
                  <c:v>1.1844660194174756</c:v>
                </c:pt>
                <c:pt idx="15">
                  <c:v>0.2533333333333334</c:v>
                </c:pt>
                <c:pt idx="16">
                  <c:v>-0.2978723404255319</c:v>
                </c:pt>
                <c:pt idx="17">
                  <c:v>0.05555555555555558</c:v>
                </c:pt>
                <c:pt idx="18">
                  <c:v>0.3588516746411483</c:v>
                </c:pt>
                <c:pt idx="19">
                  <c:v>-0.02464788732394363</c:v>
                </c:pt>
                <c:pt idx="20">
                  <c:v>0.25992779783393494</c:v>
                </c:pt>
                <c:pt idx="21">
                  <c:v>-0.2063037249283668</c:v>
                </c:pt>
                <c:pt idx="22">
                  <c:v>0.296028880866426</c:v>
                </c:pt>
              </c:numCache>
            </c:numRef>
          </c:val>
          <c:smooth val="1"/>
        </c:ser>
        <c:axId val="50823755"/>
        <c:axId val="54760612"/>
      </c:lineChart>
      <c:dateAx>
        <c:axId val="5082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0612"/>
        <c:crosses val="autoZero"/>
        <c:auto val="0"/>
        <c:noMultiLvlLbl val="0"/>
      </c:dateAx>
      <c:valAx>
        <c:axId val="54760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23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Posts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Stats!$A$3:$A$25</c:f>
              <c:strCache>
                <c:ptCount val="23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Stats!$K$3:$K$25</c:f>
              <c:numCache>
                <c:ptCount val="23"/>
                <c:pt idx="0">
                  <c:v>6</c:v>
                </c:pt>
                <c:pt idx="1">
                  <c:v>38</c:v>
                </c:pt>
                <c:pt idx="2">
                  <c:v>21</c:v>
                </c:pt>
                <c:pt idx="3">
                  <c:v>3</c:v>
                </c:pt>
                <c:pt idx="4">
                  <c:v>32</c:v>
                </c:pt>
                <c:pt idx="5">
                  <c:v>24</c:v>
                </c:pt>
                <c:pt idx="6">
                  <c:v>24</c:v>
                </c:pt>
                <c:pt idx="7">
                  <c:v>36</c:v>
                </c:pt>
                <c:pt idx="8">
                  <c:v>51</c:v>
                </c:pt>
                <c:pt idx="9">
                  <c:v>35</c:v>
                </c:pt>
                <c:pt idx="10">
                  <c:v>29</c:v>
                </c:pt>
                <c:pt idx="11">
                  <c:v>81</c:v>
                </c:pt>
                <c:pt idx="12">
                  <c:v>72</c:v>
                </c:pt>
                <c:pt idx="13">
                  <c:v>103</c:v>
                </c:pt>
                <c:pt idx="14">
                  <c:v>225</c:v>
                </c:pt>
                <c:pt idx="15">
                  <c:v>282</c:v>
                </c:pt>
                <c:pt idx="16">
                  <c:v>198</c:v>
                </c:pt>
                <c:pt idx="17">
                  <c:v>209</c:v>
                </c:pt>
                <c:pt idx="18">
                  <c:v>284</c:v>
                </c:pt>
                <c:pt idx="19">
                  <c:v>277</c:v>
                </c:pt>
                <c:pt idx="20">
                  <c:v>349</c:v>
                </c:pt>
                <c:pt idx="21">
                  <c:v>277</c:v>
                </c:pt>
                <c:pt idx="22">
                  <c:v>359</c:v>
                </c:pt>
              </c:numCache>
            </c:numRef>
          </c:val>
          <c:smooth val="0"/>
        </c:ser>
        <c:axId val="23083461"/>
        <c:axId val="6424558"/>
      </c:lineChart>
      <c:catAx>
        <c:axId val="2308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424558"/>
        <c:crosses val="autoZero"/>
        <c:auto val="1"/>
        <c:lblOffset val="100"/>
        <c:noMultiLvlLbl val="0"/>
      </c:catAx>
      <c:valAx>
        <c:axId val="6424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0.3735</cdr:x>
      <cdr:y>0.503</cdr:y>
    </cdr:from>
    <cdr:to>
      <cdr:x>0.50425</cdr:x>
      <cdr:y>0.5325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981325"/>
          <a:ext cx="1133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ginger/cnn mention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0.89075</cdr:y>
    </cdr:from>
    <cdr:to>
      <cdr:x>0.496</cdr:x>
      <cdr:y>0.92575</cdr:y>
    </cdr:to>
    <cdr:sp>
      <cdr:nvSpPr>
        <cdr:cNvPr id="1" name="TextBox 7"/>
        <cdr:cNvSpPr txBox="1">
          <a:spLocks noChangeArrowheads="1"/>
        </cdr:cNvSpPr>
      </cdr:nvSpPr>
      <cdr:spPr>
        <a:xfrm>
          <a:off x="4210050" y="52768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0.902</cdr:y>
    </cdr:from>
    <cdr:to>
      <cdr:x>0.53625</cdr:x>
      <cdr:y>0.915</cdr:y>
    </cdr:to>
    <cdr:sp>
      <cdr:nvSpPr>
        <cdr:cNvPr id="2" name="TextBox 8"/>
        <cdr:cNvSpPr txBox="1">
          <a:spLocks noChangeArrowheads="1"/>
        </cdr:cNvSpPr>
      </cdr:nvSpPr>
      <cdr:spPr>
        <a:xfrm>
          <a:off x="4600575" y="5343525"/>
          <a:ext cx="476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bpo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6">
      <selection activeCell="H30" sqref="H30"/>
    </sheetView>
  </sheetViews>
  <sheetFormatPr defaultColWidth="11.00390625" defaultRowHeight="12.75"/>
  <cols>
    <col min="1" max="1" width="7.00390625" style="0" customWidth="1"/>
    <col min="2" max="2" width="0.37109375" style="0" customWidth="1"/>
    <col min="3" max="3" width="6.625" style="0" customWidth="1"/>
    <col min="4" max="4" width="6.625" style="0" bestFit="1" customWidth="1"/>
    <col min="5" max="5" width="7.375" style="0" customWidth="1"/>
    <col min="6" max="6" width="0.6171875" style="0" customWidth="1"/>
    <col min="7" max="7" width="11.375" style="0" bestFit="1" customWidth="1"/>
    <col min="8" max="8" width="10.375" style="0" customWidth="1"/>
    <col min="9" max="9" width="12.25390625" style="0" bestFit="1" customWidth="1"/>
    <col min="10" max="10" width="0.6171875" style="0" customWidth="1"/>
    <col min="11" max="11" width="5.125" style="0" customWidth="1"/>
    <col min="12" max="12" width="9.375" style="0" customWidth="1"/>
    <col min="13" max="13" width="5.625" style="0" customWidth="1"/>
    <col min="14" max="14" width="6.375" style="0" customWidth="1"/>
    <col min="15" max="15" width="0.6171875" style="0" customWidth="1"/>
    <col min="16" max="16" width="13.125" style="0" customWidth="1"/>
    <col min="17" max="18" width="11.625" style="0" customWidth="1"/>
  </cols>
  <sheetData>
    <row r="1" spans="1:18" ht="30">
      <c r="A1" s="11"/>
      <c r="B1" s="12"/>
      <c r="C1" s="9" t="s">
        <v>10</v>
      </c>
      <c r="F1" s="10"/>
      <c r="G1" s="9" t="s">
        <v>12</v>
      </c>
      <c r="J1" s="10"/>
      <c r="K1" s="9" t="s">
        <v>13</v>
      </c>
      <c r="N1" s="11"/>
      <c r="O1" s="12"/>
      <c r="Q1" s="9">
        <v>2000</v>
      </c>
      <c r="R1" s="9">
        <v>2001</v>
      </c>
    </row>
    <row r="2" spans="1:18" ht="13.5" thickBot="1">
      <c r="A2" s="24" t="s">
        <v>0</v>
      </c>
      <c r="B2" s="25"/>
      <c r="C2" s="24" t="s">
        <v>5</v>
      </c>
      <c r="D2" s="24" t="s">
        <v>4</v>
      </c>
      <c r="E2" s="24" t="s">
        <v>1</v>
      </c>
      <c r="F2" s="26"/>
      <c r="G2" s="24" t="s">
        <v>6</v>
      </c>
      <c r="H2" s="24" t="s">
        <v>2</v>
      </c>
      <c r="I2" s="24" t="s">
        <v>3</v>
      </c>
      <c r="J2" s="25"/>
      <c r="K2" s="24" t="s">
        <v>7</v>
      </c>
      <c r="L2" s="24" t="s">
        <v>8</v>
      </c>
      <c r="M2" s="24" t="s">
        <v>9</v>
      </c>
      <c r="N2" s="24" t="s">
        <v>11</v>
      </c>
      <c r="O2" s="7"/>
      <c r="P2" s="1" t="s">
        <v>14</v>
      </c>
      <c r="Q2" s="14">
        <f>SUM(C3:C13)</f>
        <v>68176</v>
      </c>
      <c r="R2" s="14">
        <f>SUM(C14:C25)</f>
        <v>378469</v>
      </c>
    </row>
    <row r="3" spans="1:18" ht="12.75">
      <c r="A3" s="16">
        <v>35095</v>
      </c>
      <c r="B3" s="17"/>
      <c r="C3" s="18">
        <v>2774</v>
      </c>
      <c r="D3" s="18">
        <v>6334</v>
      </c>
      <c r="E3" s="18">
        <v>3560</v>
      </c>
      <c r="F3" s="19"/>
      <c r="G3" s="20">
        <v>0</v>
      </c>
      <c r="H3" s="20">
        <v>0</v>
      </c>
      <c r="I3" s="20">
        <v>0</v>
      </c>
      <c r="J3" s="19"/>
      <c r="K3" s="21">
        <v>6</v>
      </c>
      <c r="L3" s="22">
        <f>SUM(K3/28)</f>
        <v>0.21428571428571427</v>
      </c>
      <c r="M3" s="23">
        <v>0</v>
      </c>
      <c r="N3" s="21">
        <f>SUM(K3*100)</f>
        <v>600</v>
      </c>
      <c r="O3" s="13"/>
      <c r="P3" s="1" t="s">
        <v>15</v>
      </c>
      <c r="Q3" s="14">
        <f>SUM(D3:D13)</f>
        <v>102861</v>
      </c>
      <c r="R3" s="14">
        <f>SUM(D14:D25)</f>
        <v>476950</v>
      </c>
    </row>
    <row r="4" spans="1:18" ht="12.75">
      <c r="A4" s="2">
        <v>35124</v>
      </c>
      <c r="B4" s="15"/>
      <c r="C4" s="14">
        <v>4364</v>
      </c>
      <c r="D4" s="14">
        <v>7618</v>
      </c>
      <c r="E4" s="14">
        <v>3254</v>
      </c>
      <c r="F4" s="8"/>
      <c r="G4" s="6">
        <f aca="true" t="shared" si="0" ref="G4:H25">SUM(1-C3/C4)</f>
        <v>0.3643446379468378</v>
      </c>
      <c r="H4" s="6">
        <f aca="true" t="shared" si="1" ref="H4:H22">SUM(1-D3/D4)</f>
        <v>0.16854817537411393</v>
      </c>
      <c r="I4" s="6">
        <f aca="true" t="shared" si="2" ref="I4:I25">SUM(1-E3/E4)</f>
        <v>-0.09403810694529802</v>
      </c>
      <c r="J4" s="8"/>
      <c r="K4" s="3">
        <v>38</v>
      </c>
      <c r="L4" s="4">
        <f>SUM(K4/31)</f>
        <v>1.2258064516129032</v>
      </c>
      <c r="M4" s="5">
        <f>SUM((K4/K3)-1)</f>
        <v>5.333333333333333</v>
      </c>
      <c r="N4" s="3">
        <f>SUM(K4*100)</f>
        <v>3800</v>
      </c>
      <c r="O4" s="13"/>
      <c r="P4" s="1" t="s">
        <v>1</v>
      </c>
      <c r="Q4" s="14">
        <f>SUM(E3:E13)</f>
        <v>34685</v>
      </c>
      <c r="R4" s="14">
        <f>SUM(E14:E25)</f>
        <v>98481</v>
      </c>
    </row>
    <row r="5" spans="1:18" ht="12.75">
      <c r="A5" s="2">
        <v>35155</v>
      </c>
      <c r="B5" s="15"/>
      <c r="C5" s="14">
        <v>4507</v>
      </c>
      <c r="D5" s="14">
        <v>7575</v>
      </c>
      <c r="E5" s="14">
        <v>3068</v>
      </c>
      <c r="F5" s="8"/>
      <c r="G5" s="6">
        <f t="shared" si="0"/>
        <v>0.03172842245396046</v>
      </c>
      <c r="H5" s="6">
        <f t="shared" si="1"/>
        <v>-0.005676567656765608</v>
      </c>
      <c r="I5" s="6">
        <f t="shared" si="2"/>
        <v>-0.06062581486310292</v>
      </c>
      <c r="J5" s="8"/>
      <c r="K5" s="3">
        <v>21</v>
      </c>
      <c r="L5" s="4">
        <f>SUM(K5/30)</f>
        <v>0.7</v>
      </c>
      <c r="M5" s="5">
        <f>SUM((K5/K4)-1)</f>
        <v>-0.4473684210526315</v>
      </c>
      <c r="N5" s="3">
        <f>SUM(K5*100)</f>
        <v>2100</v>
      </c>
      <c r="O5" s="13"/>
      <c r="P5" s="1" t="s">
        <v>7</v>
      </c>
      <c r="Q5" s="14">
        <f>SUM(K3:K14)</f>
        <v>380</v>
      </c>
      <c r="R5" s="14">
        <f>SUM(K14:K25)</f>
        <v>2716</v>
      </c>
    </row>
    <row r="6" spans="1:15" ht="12.75">
      <c r="A6" s="2">
        <v>35185</v>
      </c>
      <c r="B6" s="15"/>
      <c r="C6" s="14">
        <v>3372</v>
      </c>
      <c r="D6" s="14">
        <v>5705</v>
      </c>
      <c r="E6" s="14">
        <v>2333</v>
      </c>
      <c r="F6" s="8"/>
      <c r="G6" s="6">
        <f t="shared" si="0"/>
        <v>-0.3365954922894425</v>
      </c>
      <c r="H6" s="6">
        <f t="shared" si="1"/>
        <v>-0.3277826468010516</v>
      </c>
      <c r="I6" s="6">
        <f t="shared" si="2"/>
        <v>-0.31504500642948985</v>
      </c>
      <c r="J6" s="8"/>
      <c r="K6" s="3">
        <v>3</v>
      </c>
      <c r="L6" s="4">
        <f>SUM(K6/31)</f>
        <v>0.0967741935483871</v>
      </c>
      <c r="M6" s="5">
        <f>SUM((K6/K5)-1)</f>
        <v>-0.8571428571428572</v>
      </c>
      <c r="N6" s="3">
        <f>SUM(K6*100)</f>
        <v>300</v>
      </c>
      <c r="O6" s="12"/>
    </row>
    <row r="7" spans="1:15" ht="12.75">
      <c r="A7" s="2">
        <v>35216</v>
      </c>
      <c r="B7" s="15"/>
      <c r="C7" s="14">
        <v>6056</v>
      </c>
      <c r="D7" s="14">
        <v>9316</v>
      </c>
      <c r="E7" s="14">
        <v>3260</v>
      </c>
      <c r="F7" s="8"/>
      <c r="G7" s="6">
        <f t="shared" si="0"/>
        <v>0.4431968295904888</v>
      </c>
      <c r="H7" s="6">
        <f t="shared" si="1"/>
        <v>0.3876127093173035</v>
      </c>
      <c r="I7" s="6">
        <f t="shared" si="2"/>
        <v>0.2843558282208589</v>
      </c>
      <c r="J7" s="8"/>
      <c r="K7" s="3">
        <v>32</v>
      </c>
      <c r="L7" s="4">
        <f>SUM(K7/30)</f>
        <v>1.0666666666666667</v>
      </c>
      <c r="M7" s="5">
        <f>SUM((K7/K6)-1)</f>
        <v>9.666666666666666</v>
      </c>
      <c r="N7" s="3">
        <f>SUM(K7*100)</f>
        <v>3200</v>
      </c>
      <c r="O7" s="12"/>
    </row>
    <row r="8" spans="1:15" ht="12.75">
      <c r="A8" s="2">
        <v>35246</v>
      </c>
      <c r="B8" s="15"/>
      <c r="C8" s="14">
        <v>6791</v>
      </c>
      <c r="D8" s="14">
        <v>9319</v>
      </c>
      <c r="E8" s="14">
        <v>2528</v>
      </c>
      <c r="F8" s="8"/>
      <c r="G8" s="6">
        <f t="shared" si="0"/>
        <v>0.10823148284494188</v>
      </c>
      <c r="H8" s="6">
        <f t="shared" si="1"/>
        <v>0.00032192295310651264</v>
      </c>
      <c r="I8" s="6">
        <f t="shared" si="2"/>
        <v>-0.28955696202531644</v>
      </c>
      <c r="J8" s="8"/>
      <c r="K8" s="3">
        <v>24</v>
      </c>
      <c r="L8" s="4">
        <f>SUM(K8/31)</f>
        <v>0.7741935483870968</v>
      </c>
      <c r="M8" s="5">
        <f>SUM((K8/K7)-1)</f>
        <v>-0.25</v>
      </c>
      <c r="N8" s="3">
        <f>SUM(K8*100)</f>
        <v>2400</v>
      </c>
      <c r="O8" s="12"/>
    </row>
    <row r="9" spans="1:15" ht="12.75">
      <c r="A9" s="2">
        <v>35277</v>
      </c>
      <c r="B9" s="15"/>
      <c r="C9" s="14">
        <v>7316</v>
      </c>
      <c r="D9" s="14">
        <v>10102</v>
      </c>
      <c r="E9" s="14">
        <v>2786</v>
      </c>
      <c r="F9" s="8"/>
      <c r="G9" s="6">
        <f t="shared" si="0"/>
        <v>0.07176052487698192</v>
      </c>
      <c r="H9" s="6">
        <f t="shared" si="1"/>
        <v>0.07750940407840035</v>
      </c>
      <c r="I9" s="6">
        <f t="shared" si="2"/>
        <v>0.09260588657573587</v>
      </c>
      <c r="J9" s="8"/>
      <c r="K9" s="3">
        <v>24</v>
      </c>
      <c r="L9" s="4">
        <f>SUM(K9/31)</f>
        <v>0.7741935483870968</v>
      </c>
      <c r="M9" s="5">
        <f>SUM((K9/K8)-1)</f>
        <v>0</v>
      </c>
      <c r="N9" s="3">
        <f>SUM(K9*100)</f>
        <v>2400</v>
      </c>
      <c r="O9" s="12"/>
    </row>
    <row r="10" spans="1:15" ht="12.75">
      <c r="A10" s="2">
        <v>35308</v>
      </c>
      <c r="B10" s="15"/>
      <c r="C10" s="14">
        <v>7482</v>
      </c>
      <c r="D10" s="14">
        <v>11133</v>
      </c>
      <c r="E10" s="14">
        <v>3651</v>
      </c>
      <c r="F10" s="8"/>
      <c r="G10" s="6">
        <f t="shared" si="0"/>
        <v>0.022186581128040617</v>
      </c>
      <c r="H10" s="6">
        <f t="shared" si="1"/>
        <v>0.09260756310069163</v>
      </c>
      <c r="I10" s="6">
        <f t="shared" si="2"/>
        <v>0.23692139139961654</v>
      </c>
      <c r="J10" s="8"/>
      <c r="K10" s="3">
        <v>36</v>
      </c>
      <c r="L10" s="4">
        <f>SUM(K10/30)</f>
        <v>1.2</v>
      </c>
      <c r="M10" s="5">
        <f>SUM((K10/K9)-1)</f>
        <v>0.5</v>
      </c>
      <c r="N10" s="3">
        <f>SUM(K10*100)</f>
        <v>3600</v>
      </c>
      <c r="O10" s="12"/>
    </row>
    <row r="11" spans="1:15" ht="12.75">
      <c r="A11" s="2">
        <v>35338</v>
      </c>
      <c r="B11" s="15"/>
      <c r="C11" s="14">
        <v>8933</v>
      </c>
      <c r="D11" s="14">
        <v>12126</v>
      </c>
      <c r="E11" s="14">
        <v>3193</v>
      </c>
      <c r="F11" s="8"/>
      <c r="G11" s="6">
        <f t="shared" si="0"/>
        <v>0.16243143400873172</v>
      </c>
      <c r="H11" s="6">
        <f t="shared" si="1"/>
        <v>0.08189015338941119</v>
      </c>
      <c r="I11" s="6">
        <f t="shared" si="2"/>
        <v>-0.1434387723144379</v>
      </c>
      <c r="J11" s="8"/>
      <c r="K11" s="3">
        <v>51</v>
      </c>
      <c r="L11" s="4">
        <f>SUM(K11/31)</f>
        <v>1.6451612903225807</v>
      </c>
      <c r="M11" s="5">
        <f>SUM((K11/K10)-1)</f>
        <v>0.41666666666666674</v>
      </c>
      <c r="N11" s="3">
        <f>SUM(K11*100)</f>
        <v>5100</v>
      </c>
      <c r="O11" s="12"/>
    </row>
    <row r="12" spans="1:15" ht="12.75">
      <c r="A12" s="2">
        <v>35369</v>
      </c>
      <c r="B12" s="15"/>
      <c r="C12" s="14">
        <v>8441</v>
      </c>
      <c r="D12" s="14">
        <v>12212</v>
      </c>
      <c r="E12" s="14">
        <v>3771</v>
      </c>
      <c r="F12" s="8"/>
      <c r="G12" s="6">
        <f t="shared" si="0"/>
        <v>-0.0582869328278639</v>
      </c>
      <c r="H12" s="6">
        <f t="shared" si="1"/>
        <v>0.007042253521126751</v>
      </c>
      <c r="I12" s="6">
        <f t="shared" si="2"/>
        <v>0.1532749933704588</v>
      </c>
      <c r="J12" s="8"/>
      <c r="K12" s="3">
        <v>35</v>
      </c>
      <c r="L12" s="4">
        <f>SUM(K12/30)</f>
        <v>1.1666666666666667</v>
      </c>
      <c r="M12" s="5">
        <f>SUM((K12/K11)-1)</f>
        <v>-0.3137254901960784</v>
      </c>
      <c r="N12" s="3">
        <f>SUM(K12*100)</f>
        <v>3500</v>
      </c>
      <c r="O12" s="12"/>
    </row>
    <row r="13" spans="1:15" ht="12.75">
      <c r="A13" s="2">
        <v>35399</v>
      </c>
      <c r="B13" s="15"/>
      <c r="C13" s="14">
        <v>8140</v>
      </c>
      <c r="D13" s="14">
        <v>11421</v>
      </c>
      <c r="E13" s="14">
        <v>3281</v>
      </c>
      <c r="F13" s="8"/>
      <c r="G13" s="6">
        <f t="shared" si="0"/>
        <v>-0.03697788697788695</v>
      </c>
      <c r="H13" s="6">
        <f t="shared" si="1"/>
        <v>-0.06925838367918735</v>
      </c>
      <c r="I13" s="6">
        <f t="shared" si="2"/>
        <v>-0.14934471197805554</v>
      </c>
      <c r="J13" s="8"/>
      <c r="K13" s="3">
        <v>29</v>
      </c>
      <c r="L13" s="4">
        <f>SUM(K13/31)</f>
        <v>0.9354838709677419</v>
      </c>
      <c r="M13" s="5">
        <f>SUM((K13/K12)-1)</f>
        <v>-0.17142857142857137</v>
      </c>
      <c r="N13" s="3">
        <f>SUM(K13*100)</f>
        <v>2900</v>
      </c>
      <c r="O13" s="12"/>
    </row>
    <row r="14" spans="1:15" ht="12.75">
      <c r="A14" s="2" t="s">
        <v>16</v>
      </c>
      <c r="B14" s="15"/>
      <c r="C14" s="14">
        <v>24789</v>
      </c>
      <c r="D14" s="14">
        <v>33011</v>
      </c>
      <c r="E14" s="14">
        <v>8222</v>
      </c>
      <c r="F14" s="8"/>
      <c r="G14" s="6">
        <f t="shared" si="0"/>
        <v>0.6716285449191173</v>
      </c>
      <c r="H14" s="6">
        <f t="shared" si="1"/>
        <v>0.654024416103723</v>
      </c>
      <c r="I14" s="6">
        <f t="shared" si="2"/>
        <v>0.6009486742884943</v>
      </c>
      <c r="J14" s="8"/>
      <c r="K14" s="3">
        <v>81</v>
      </c>
      <c r="L14" s="4">
        <f>SUM(K14/31)</f>
        <v>2.6129032258064515</v>
      </c>
      <c r="M14" s="5">
        <f>SUM((K14/K13)-1)</f>
        <v>1.793103448275862</v>
      </c>
      <c r="N14" s="3">
        <f>SUM(K14*100)</f>
        <v>8100</v>
      </c>
      <c r="O14" s="12"/>
    </row>
    <row r="15" spans="1:15" ht="12.75">
      <c r="A15" s="2" t="s">
        <v>17</v>
      </c>
      <c r="B15" s="15"/>
      <c r="C15" s="14">
        <v>10849</v>
      </c>
      <c r="D15" s="14">
        <v>13877</v>
      </c>
      <c r="E15" s="14">
        <v>3028</v>
      </c>
      <c r="F15" s="8"/>
      <c r="G15" s="6">
        <f t="shared" si="0"/>
        <v>-1.2849110517098352</v>
      </c>
      <c r="H15" s="6">
        <f t="shared" si="1"/>
        <v>-1.3788282770051166</v>
      </c>
      <c r="I15" s="6">
        <f t="shared" si="2"/>
        <v>-1.7153236459709378</v>
      </c>
      <c r="J15" s="8"/>
      <c r="K15" s="3">
        <v>72</v>
      </c>
      <c r="L15" s="4">
        <f>SUM(K15/28)</f>
        <v>2.5714285714285716</v>
      </c>
      <c r="M15" s="5">
        <f>SUM((K15/K14)-1)</f>
        <v>-0.11111111111111116</v>
      </c>
      <c r="N15" s="3">
        <f>SUM(K15*100)</f>
        <v>7200</v>
      </c>
      <c r="O15" s="12"/>
    </row>
    <row r="16" spans="1:15" ht="12.75">
      <c r="A16" s="2" t="s">
        <v>18</v>
      </c>
      <c r="B16" s="15"/>
      <c r="C16" s="14">
        <v>13620</v>
      </c>
      <c r="D16" s="14">
        <v>17521</v>
      </c>
      <c r="E16" s="14">
        <v>3901</v>
      </c>
      <c r="F16" s="8"/>
      <c r="G16" s="6">
        <f t="shared" si="0"/>
        <v>0.20345080763582968</v>
      </c>
      <c r="H16" s="6">
        <f t="shared" si="1"/>
        <v>0.20797899663261232</v>
      </c>
      <c r="I16" s="6">
        <f t="shared" si="2"/>
        <v>0.22378877210971548</v>
      </c>
      <c r="J16" s="8"/>
      <c r="K16" s="3">
        <v>103</v>
      </c>
      <c r="L16" s="4">
        <f>SUM(K16/31)</f>
        <v>3.3225806451612905</v>
      </c>
      <c r="M16" s="5">
        <f>SUM((K16/K15)-1)</f>
        <v>0.4305555555555556</v>
      </c>
      <c r="N16" s="3">
        <f>SUM(K16*100)</f>
        <v>10300</v>
      </c>
      <c r="O16" s="12"/>
    </row>
    <row r="17" spans="1:15" ht="12.75">
      <c r="A17" s="2" t="s">
        <v>19</v>
      </c>
      <c r="B17" s="15"/>
      <c r="C17" s="14">
        <v>21168</v>
      </c>
      <c r="D17" s="14">
        <v>25562</v>
      </c>
      <c r="E17" s="14">
        <v>4394</v>
      </c>
      <c r="F17" s="8"/>
      <c r="G17" s="6">
        <f t="shared" si="0"/>
        <v>0.35657596371882083</v>
      </c>
      <c r="H17" s="6">
        <f t="shared" si="1"/>
        <v>0.3145685001173617</v>
      </c>
      <c r="I17" s="6">
        <f t="shared" si="2"/>
        <v>0.11219845243513882</v>
      </c>
      <c r="J17" s="8"/>
      <c r="K17" s="3">
        <v>225</v>
      </c>
      <c r="L17" s="4">
        <f>SUM(K17/30)</f>
        <v>7.5</v>
      </c>
      <c r="M17" s="5">
        <f>SUM((K17/K16)-1)</f>
        <v>1.1844660194174756</v>
      </c>
      <c r="N17" s="3">
        <f>SUM(K17*100)</f>
        <v>22500</v>
      </c>
      <c r="O17" s="12"/>
    </row>
    <row r="18" spans="1:15" ht="12.75">
      <c r="A18" s="2" t="s">
        <v>20</v>
      </c>
      <c r="B18" s="15"/>
      <c r="C18" s="14">
        <v>27083</v>
      </c>
      <c r="D18" s="14">
        <v>35765</v>
      </c>
      <c r="E18" s="14">
        <v>8682</v>
      </c>
      <c r="F18" s="8"/>
      <c r="G18" s="6">
        <f t="shared" si="0"/>
        <v>0.2184026880330835</v>
      </c>
      <c r="H18" s="6">
        <f t="shared" si="1"/>
        <v>0.2852789039563819</v>
      </c>
      <c r="I18" s="6">
        <f t="shared" si="2"/>
        <v>0.4938954158028104</v>
      </c>
      <c r="J18" s="8"/>
      <c r="K18" s="3">
        <v>282</v>
      </c>
      <c r="L18" s="4">
        <f>SUM(K18/31)</f>
        <v>9.096774193548388</v>
      </c>
      <c r="M18" s="5">
        <f>SUM((K18/K17)-1)</f>
        <v>0.2533333333333334</v>
      </c>
      <c r="N18" s="3">
        <f>SUM(K18*100)</f>
        <v>28200</v>
      </c>
      <c r="O18" s="12"/>
    </row>
    <row r="19" spans="1:15" ht="12.75">
      <c r="A19" s="2" t="s">
        <v>21</v>
      </c>
      <c r="B19" s="15"/>
      <c r="C19" s="14">
        <v>24484</v>
      </c>
      <c r="D19" s="14">
        <v>33408</v>
      </c>
      <c r="E19" s="14">
        <v>8924</v>
      </c>
      <c r="F19" s="8"/>
      <c r="G19" s="6">
        <f t="shared" si="0"/>
        <v>-0.1061509557261886</v>
      </c>
      <c r="H19" s="6">
        <f t="shared" si="1"/>
        <v>-0.0705519636015326</v>
      </c>
      <c r="I19" s="6">
        <f t="shared" si="2"/>
        <v>0.027117884356790634</v>
      </c>
      <c r="J19" s="8"/>
      <c r="K19" s="3">
        <v>198</v>
      </c>
      <c r="L19" s="4">
        <f>SUM(K19/30)</f>
        <v>6.6</v>
      </c>
      <c r="M19" s="5">
        <f>SUM((K19/K18)-1)</f>
        <v>-0.2978723404255319</v>
      </c>
      <c r="N19" s="3">
        <f>SUM(K19*100)</f>
        <v>19800</v>
      </c>
      <c r="O19" s="12"/>
    </row>
    <row r="20" spans="1:15" ht="12.75">
      <c r="A20" s="2" t="s">
        <v>22</v>
      </c>
      <c r="B20" s="15"/>
      <c r="C20" s="14">
        <v>26629</v>
      </c>
      <c r="D20" s="14">
        <v>33661</v>
      </c>
      <c r="E20" s="14">
        <v>7032</v>
      </c>
      <c r="F20" s="8"/>
      <c r="G20" s="6">
        <f t="shared" si="0"/>
        <v>0.0805512786811371</v>
      </c>
      <c r="H20" s="6">
        <f t="shared" si="1"/>
        <v>0.007516116574076803</v>
      </c>
      <c r="I20" s="6">
        <f t="shared" si="2"/>
        <v>-0.2690557451649602</v>
      </c>
      <c r="J20" s="8"/>
      <c r="K20" s="3">
        <v>209</v>
      </c>
      <c r="L20" s="4">
        <f>SUM(K20/31)</f>
        <v>6.741935483870968</v>
      </c>
      <c r="M20" s="5">
        <f>SUM((K20/K19)-1)</f>
        <v>0.05555555555555558</v>
      </c>
      <c r="N20" s="3">
        <f>SUM(K20*100)</f>
        <v>20900</v>
      </c>
      <c r="O20" s="12"/>
    </row>
    <row r="21" spans="1:15" ht="12.75">
      <c r="A21" s="2" t="s">
        <v>23</v>
      </c>
      <c r="B21" s="15"/>
      <c r="C21" s="14">
        <v>35336</v>
      </c>
      <c r="D21" s="14">
        <v>45754</v>
      </c>
      <c r="E21" s="14">
        <v>10418</v>
      </c>
      <c r="F21" s="8"/>
      <c r="G21" s="6">
        <f t="shared" si="0"/>
        <v>0.24640593162780167</v>
      </c>
      <c r="H21" s="6">
        <f t="shared" si="1"/>
        <v>0.26430476023954186</v>
      </c>
      <c r="I21" s="6">
        <f t="shared" si="2"/>
        <v>0.3250143981570359</v>
      </c>
      <c r="J21" s="8"/>
      <c r="K21" s="3">
        <v>284</v>
      </c>
      <c r="L21" s="4">
        <f>SUM(K21/31)</f>
        <v>9.161290322580646</v>
      </c>
      <c r="M21" s="5">
        <f>SUM((K21/K20)-1)</f>
        <v>0.3588516746411483</v>
      </c>
      <c r="N21" s="3">
        <f>SUM(K21*100)</f>
        <v>28400</v>
      </c>
      <c r="O21" s="12"/>
    </row>
    <row r="22" spans="1:15" ht="12.75">
      <c r="A22" s="2" t="s">
        <v>24</v>
      </c>
      <c r="B22" s="15"/>
      <c r="C22" s="14">
        <v>35384</v>
      </c>
      <c r="D22" s="14">
        <v>44570</v>
      </c>
      <c r="E22" s="14">
        <v>9186</v>
      </c>
      <c r="F22" s="8"/>
      <c r="G22" s="6">
        <f t="shared" si="0"/>
        <v>0.0013565453312232023</v>
      </c>
      <c r="H22" s="6">
        <f t="shared" si="1"/>
        <v>-0.02656495400493597</v>
      </c>
      <c r="I22" s="6">
        <f t="shared" si="2"/>
        <v>-0.13411713477030274</v>
      </c>
      <c r="J22" s="8"/>
      <c r="K22" s="3">
        <v>277</v>
      </c>
      <c r="L22" s="4">
        <f>SUM(K22/30)</f>
        <v>9.233333333333333</v>
      </c>
      <c r="M22" s="5">
        <f>SUM((K22/K21)-1)</f>
        <v>-0.02464788732394363</v>
      </c>
      <c r="N22" s="3">
        <f>SUM(K22*100)</f>
        <v>27700</v>
      </c>
      <c r="O22" s="12"/>
    </row>
    <row r="23" spans="1:15" ht="12.75">
      <c r="A23" s="2" t="s">
        <v>25</v>
      </c>
      <c r="B23" s="15"/>
      <c r="C23" s="14">
        <v>49019</v>
      </c>
      <c r="D23" s="14">
        <v>63156</v>
      </c>
      <c r="E23" s="14">
        <v>14137</v>
      </c>
      <c r="F23" s="8"/>
      <c r="G23" s="6">
        <f t="shared" si="0"/>
        <v>0.2781574491523695</v>
      </c>
      <c r="H23" s="6">
        <f t="shared" si="0"/>
        <v>0.2942871619481918</v>
      </c>
      <c r="I23" s="6">
        <f t="shared" si="2"/>
        <v>0.35021574591497484</v>
      </c>
      <c r="J23" s="8"/>
      <c r="K23" s="3">
        <v>349</v>
      </c>
      <c r="L23" s="4">
        <f>SUM(K23/31)</f>
        <v>11.258064516129032</v>
      </c>
      <c r="M23" s="5">
        <f>SUM((K23/K22)-1)</f>
        <v>0.25992779783393494</v>
      </c>
      <c r="N23" s="3">
        <f>SUM(K23*100)</f>
        <v>34900</v>
      </c>
      <c r="O23" s="12"/>
    </row>
    <row r="24" spans="1:15" ht="12.75">
      <c r="A24" s="2" t="s">
        <v>26</v>
      </c>
      <c r="B24" s="15"/>
      <c r="C24" s="14">
        <v>43926</v>
      </c>
      <c r="D24" s="14">
        <v>54270</v>
      </c>
      <c r="E24" s="14">
        <v>10344</v>
      </c>
      <c r="F24" s="8"/>
      <c r="G24" s="6">
        <f t="shared" si="0"/>
        <v>-0.1159449984064107</v>
      </c>
      <c r="H24" s="6">
        <f t="shared" si="0"/>
        <v>-0.1637368711995577</v>
      </c>
      <c r="I24" s="6">
        <f t="shared" si="2"/>
        <v>-0.3666860015467903</v>
      </c>
      <c r="J24" s="8"/>
      <c r="K24" s="3">
        <v>277</v>
      </c>
      <c r="L24" s="4">
        <f>SUM(K24/30)</f>
        <v>9.233333333333333</v>
      </c>
      <c r="M24" s="5">
        <f>SUM((K24/K23)-1)</f>
        <v>-0.2063037249283668</v>
      </c>
      <c r="N24" s="3">
        <f>SUM(K24*100)</f>
        <v>27700</v>
      </c>
      <c r="O24" s="12"/>
    </row>
    <row r="25" spans="1:15" ht="12.75">
      <c r="A25" s="2" t="s">
        <v>27</v>
      </c>
      <c r="B25" s="15"/>
      <c r="C25" s="14">
        <v>66182</v>
      </c>
      <c r="D25" s="14">
        <v>76395</v>
      </c>
      <c r="E25" s="14">
        <v>10213</v>
      </c>
      <c r="F25" s="8"/>
      <c r="G25" s="6">
        <f t="shared" si="0"/>
        <v>0.3362847904263999</v>
      </c>
      <c r="H25" s="6">
        <f t="shared" si="0"/>
        <v>0.28961319458079715</v>
      </c>
      <c r="I25" s="6">
        <f t="shared" si="2"/>
        <v>-0.01282678938607651</v>
      </c>
      <c r="J25" s="8"/>
      <c r="K25" s="3">
        <v>359</v>
      </c>
      <c r="L25" s="4">
        <f>SUM(K25/31)</f>
        <v>11.580645161290322</v>
      </c>
      <c r="M25" s="5">
        <f>SUM((K25/K24)-1)</f>
        <v>0.296028880866426</v>
      </c>
      <c r="N25" s="3">
        <f>SUM(K25*100)</f>
        <v>35900</v>
      </c>
      <c r="O25" s="12"/>
    </row>
    <row r="26" spans="1:15" ht="4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Alan Smithie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Doctorow</dc:creator>
  <cp:keywords/>
  <dc:description/>
  <cp:lastModifiedBy>Cory Doctorow</cp:lastModifiedBy>
  <dcterms:created xsi:type="dcterms:W3CDTF">2001-10-31T17:05:52Z</dcterms:created>
  <cp:category/>
  <cp:version/>
  <cp:contentType/>
  <cp:contentStatus/>
</cp:coreProperties>
</file>